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原始数据" sheetId="2" r:id="rId2"/>
    <sheet name="Sheet3" sheetId="3" r:id="rId3"/>
    <sheet name="Sheet2" sheetId="4" r:id="rId4"/>
  </sheets>
  <definedNames>
    <definedName name="_xlnm.Print_Area" localSheetId="1">'原始数据'!$A$1:$I$21</definedName>
    <definedName name="_xlnm.Print_Area" localSheetId="0">'Sheet1'!$A$1:$I$31</definedName>
    <definedName name="_xlnm.Print_Area" localSheetId="2">'Sheet3'!$A$1:$I$12</definedName>
  </definedNames>
  <calcPr fullCalcOnLoad="1"/>
</workbook>
</file>

<file path=xl/sharedStrings.xml><?xml version="1.0" encoding="utf-8"?>
<sst xmlns="http://schemas.openxmlformats.org/spreadsheetml/2006/main" count="264" uniqueCount="55">
  <si>
    <t>纵四路、规划二路项目拟发放征地青苗补偿款名单</t>
  </si>
  <si>
    <t>儋州市人民政府三都办事处                                                  2023年12月4日</t>
  </si>
  <si>
    <t>序号</t>
  </si>
  <si>
    <t>集体或个人</t>
  </si>
  <si>
    <t>青苗类别</t>
  </si>
  <si>
    <t>单位</t>
  </si>
  <si>
    <t>数量</t>
  </si>
  <si>
    <t>补偿单价（元）</t>
  </si>
  <si>
    <t>价值（元）</t>
  </si>
  <si>
    <t>小计（元）</t>
  </si>
  <si>
    <t>备  注</t>
  </si>
  <si>
    <t>李建业</t>
  </si>
  <si>
    <t>番荔枝</t>
  </si>
  <si>
    <t>株</t>
  </si>
  <si>
    <t>成果期</t>
  </si>
  <si>
    <t>李作绵</t>
  </si>
  <si>
    <t>枇杷树</t>
  </si>
  <si>
    <t>成长期</t>
  </si>
  <si>
    <t>木瓜</t>
  </si>
  <si>
    <t>王秀霞</t>
  </si>
  <si>
    <t>木麻黄</t>
  </si>
  <si>
    <t>成材期</t>
  </si>
  <si>
    <t>相思</t>
  </si>
  <si>
    <t>亩</t>
  </si>
  <si>
    <t>李琼锋</t>
  </si>
  <si>
    <t>符桂香</t>
  </si>
  <si>
    <t>生长期</t>
  </si>
  <si>
    <t>幼苗期</t>
  </si>
  <si>
    <t>陈同仁</t>
  </si>
  <si>
    <t>苦楝</t>
  </si>
  <si>
    <t>竹</t>
  </si>
  <si>
    <t>大</t>
  </si>
  <si>
    <t>李成业</t>
  </si>
  <si>
    <t>李发光</t>
  </si>
  <si>
    <t>李坚厚</t>
  </si>
  <si>
    <t>总合计</t>
  </si>
  <si>
    <t>东横十三路东段及排洪沟项目征地青苗原始数据</t>
  </si>
  <si>
    <t>三都区办事处                                2020年10月04日</t>
  </si>
  <si>
    <t>羊荣光</t>
  </si>
  <si>
    <t>羊春和</t>
  </si>
  <si>
    <t>相思树</t>
  </si>
  <si>
    <t>羊仁棠</t>
  </si>
  <si>
    <t>幼苗期（合羊春和）陈寿其已丈量</t>
  </si>
  <si>
    <t>界外</t>
  </si>
  <si>
    <t>羊斗光</t>
  </si>
  <si>
    <t>羊春芳</t>
  </si>
  <si>
    <t>成材期（合羊春和）</t>
  </si>
  <si>
    <t>生长期（合羊春和、羊春发）</t>
  </si>
  <si>
    <t>羊月莲</t>
  </si>
  <si>
    <t>成材期（合羊春发）</t>
  </si>
  <si>
    <t>三都区办事处                                2020年11月30日</t>
  </si>
  <si>
    <t>单价</t>
  </si>
  <si>
    <t>价值</t>
  </si>
  <si>
    <t>桉树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</si>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</sst>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仿宋"/>
      <family val="3"/>
    </font>
    <font>
      <sz val="26"/>
      <name val="宋体"/>
      <family val="0"/>
    </font>
    <font>
      <sz val="24"/>
      <name val="黑体"/>
      <family val="3"/>
    </font>
    <font>
      <sz val="16"/>
      <name val="仿宋"/>
      <family val="3"/>
    </font>
    <font>
      <sz val="1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workbookViewId="0" topLeftCell="A3">
      <selection activeCell="I27" sqref="I27"/>
    </sheetView>
  </sheetViews>
  <sheetFormatPr defaultColWidth="9.00390625" defaultRowHeight="14.25"/>
  <cols>
    <col min="2" max="2" width="10.875" style="0" customWidth="1"/>
    <col min="3" max="3" width="16.00390625" style="0" customWidth="1"/>
    <col min="4" max="4" width="11.875" style="0" customWidth="1"/>
    <col min="5" max="5" width="11.25390625" style="0" customWidth="1"/>
    <col min="6" max="6" width="17.25390625" style="0" customWidth="1"/>
    <col min="7" max="7" width="18.125" style="0" customWidth="1"/>
    <col min="8" max="8" width="16.25390625" style="0" customWidth="1"/>
    <col min="9" max="9" width="15.125" style="0" customWidth="1"/>
    <col min="10" max="10" width="11.50390625" style="0" bestFit="1" customWidth="1"/>
    <col min="11" max="11" width="10.375" style="0" bestFit="1" customWidth="1"/>
  </cols>
  <sheetData>
    <row r="1" spans="1:9" s="30" customFormat="1" ht="78" customHeight="1">
      <c r="A1" s="31" t="s">
        <v>0</v>
      </c>
      <c r="B1" s="32"/>
      <c r="C1" s="32"/>
      <c r="D1" s="32"/>
      <c r="E1" s="33"/>
      <c r="F1" s="32"/>
      <c r="G1" s="32"/>
      <c r="H1" s="32"/>
      <c r="I1" s="64"/>
    </row>
    <row r="2" spans="1:14" ht="33.75" customHeight="1">
      <c r="A2" s="34" t="s">
        <v>1</v>
      </c>
      <c r="B2" s="35"/>
      <c r="C2" s="35"/>
      <c r="D2" s="35"/>
      <c r="E2" s="36"/>
      <c r="F2" s="35"/>
      <c r="G2" s="35"/>
      <c r="H2" s="35"/>
      <c r="I2" s="65"/>
      <c r="N2" s="30"/>
    </row>
    <row r="3" spans="1:9" ht="48" customHeight="1">
      <c r="A3" s="37" t="s">
        <v>2</v>
      </c>
      <c r="B3" s="37" t="s">
        <v>3</v>
      </c>
      <c r="C3" s="37" t="s">
        <v>4</v>
      </c>
      <c r="D3" s="37" t="s">
        <v>5</v>
      </c>
      <c r="E3" s="38" t="s">
        <v>6</v>
      </c>
      <c r="F3" s="39" t="s">
        <v>7</v>
      </c>
      <c r="G3" s="37" t="s">
        <v>8</v>
      </c>
      <c r="H3" s="37" t="s">
        <v>9</v>
      </c>
      <c r="I3" s="37" t="s">
        <v>10</v>
      </c>
    </row>
    <row r="4" spans="1:9" ht="30" customHeight="1">
      <c r="A4" s="40">
        <v>1</v>
      </c>
      <c r="B4" s="41" t="s">
        <v>11</v>
      </c>
      <c r="C4" s="42" t="s">
        <v>12</v>
      </c>
      <c r="D4" s="43" t="s">
        <v>13</v>
      </c>
      <c r="E4" s="44">
        <v>9</v>
      </c>
      <c r="F4" s="45">
        <v>236</v>
      </c>
      <c r="G4" s="46">
        <f>E4*F4</f>
        <v>2124</v>
      </c>
      <c r="H4" s="45">
        <f>SUM(G4:G4)</f>
        <v>2124</v>
      </c>
      <c r="I4" s="66" t="s">
        <v>14</v>
      </c>
    </row>
    <row r="5" spans="1:9" ht="30" customHeight="1">
      <c r="A5" s="40">
        <v>2</v>
      </c>
      <c r="B5" s="41" t="s">
        <v>15</v>
      </c>
      <c r="C5" s="42" t="s">
        <v>12</v>
      </c>
      <c r="D5" s="43" t="s">
        <v>13</v>
      </c>
      <c r="E5" s="47">
        <v>6</v>
      </c>
      <c r="F5" s="45">
        <v>236</v>
      </c>
      <c r="G5" s="46">
        <f aca="true" t="shared" si="0" ref="G5:G30">E5*F5</f>
        <v>1416</v>
      </c>
      <c r="H5" s="45">
        <f>SUM(G5:G7)</f>
        <v>2599</v>
      </c>
      <c r="I5" s="66" t="s">
        <v>14</v>
      </c>
    </row>
    <row r="6" spans="1:9" ht="30" customHeight="1">
      <c r="A6" s="40"/>
      <c r="B6" s="48"/>
      <c r="C6" s="42" t="s">
        <v>16</v>
      </c>
      <c r="D6" s="43" t="s">
        <v>13</v>
      </c>
      <c r="E6" s="47">
        <v>1</v>
      </c>
      <c r="F6" s="45">
        <v>400</v>
      </c>
      <c r="G6" s="46">
        <f t="shared" si="0"/>
        <v>400</v>
      </c>
      <c r="H6" s="45"/>
      <c r="I6" s="66" t="s">
        <v>17</v>
      </c>
    </row>
    <row r="7" spans="1:9" ht="30" customHeight="1">
      <c r="A7" s="40"/>
      <c r="B7" s="48"/>
      <c r="C7" s="42" t="s">
        <v>18</v>
      </c>
      <c r="D7" s="43" t="s">
        <v>13</v>
      </c>
      <c r="E7" s="47">
        <v>9</v>
      </c>
      <c r="F7" s="45">
        <v>87</v>
      </c>
      <c r="G7" s="46">
        <f t="shared" si="0"/>
        <v>783</v>
      </c>
      <c r="H7" s="45"/>
      <c r="I7" s="66" t="s">
        <v>14</v>
      </c>
    </row>
    <row r="8" spans="1:9" ht="30" customHeight="1">
      <c r="A8" s="49">
        <v>3</v>
      </c>
      <c r="B8" s="50" t="s">
        <v>19</v>
      </c>
      <c r="C8" s="42" t="s">
        <v>12</v>
      </c>
      <c r="D8" s="43" t="s">
        <v>13</v>
      </c>
      <c r="E8" s="47">
        <v>11</v>
      </c>
      <c r="F8" s="45">
        <v>236</v>
      </c>
      <c r="G8" s="46">
        <f t="shared" si="0"/>
        <v>2596</v>
      </c>
      <c r="H8" s="51">
        <f>SUM(G8:G10)</f>
        <v>9372.400000000001</v>
      </c>
      <c r="I8" s="66" t="s">
        <v>14</v>
      </c>
    </row>
    <row r="9" spans="1:9" ht="30" customHeight="1">
      <c r="A9" s="52"/>
      <c r="B9" s="53"/>
      <c r="C9" s="42" t="s">
        <v>20</v>
      </c>
      <c r="D9" s="43" t="s">
        <v>13</v>
      </c>
      <c r="E9" s="47">
        <v>5</v>
      </c>
      <c r="F9" s="45">
        <v>46</v>
      </c>
      <c r="G9" s="46">
        <f t="shared" si="0"/>
        <v>230</v>
      </c>
      <c r="H9" s="54"/>
      <c r="I9" s="66" t="s">
        <v>21</v>
      </c>
    </row>
    <row r="10" spans="1:9" ht="30" customHeight="1">
      <c r="A10" s="55"/>
      <c r="B10" s="56"/>
      <c r="C10" s="42" t="s">
        <v>22</v>
      </c>
      <c r="D10" s="43" t="s">
        <v>23</v>
      </c>
      <c r="E10" s="47">
        <v>0.8</v>
      </c>
      <c r="F10" s="45">
        <v>8183</v>
      </c>
      <c r="G10" s="46">
        <f t="shared" si="0"/>
        <v>6546.400000000001</v>
      </c>
      <c r="H10" s="57"/>
      <c r="I10" s="66" t="s">
        <v>21</v>
      </c>
    </row>
    <row r="11" spans="1:9" ht="30" customHeight="1">
      <c r="A11" s="49">
        <v>4</v>
      </c>
      <c r="B11" s="50" t="s">
        <v>24</v>
      </c>
      <c r="C11" s="42" t="s">
        <v>22</v>
      </c>
      <c r="D11" s="43" t="s">
        <v>13</v>
      </c>
      <c r="E11" s="47">
        <v>11</v>
      </c>
      <c r="F11" s="45">
        <v>49</v>
      </c>
      <c r="G11" s="46">
        <f t="shared" si="0"/>
        <v>539</v>
      </c>
      <c r="H11" s="51">
        <f>SUM(G11:G13)</f>
        <v>1621</v>
      </c>
      <c r="I11" s="66" t="s">
        <v>21</v>
      </c>
    </row>
    <row r="12" spans="1:9" ht="30" customHeight="1">
      <c r="A12" s="52"/>
      <c r="B12" s="53"/>
      <c r="C12" s="42" t="s">
        <v>20</v>
      </c>
      <c r="D12" s="43" t="s">
        <v>13</v>
      </c>
      <c r="E12" s="47">
        <v>3</v>
      </c>
      <c r="F12" s="45">
        <v>46</v>
      </c>
      <c r="G12" s="46">
        <f t="shared" si="0"/>
        <v>138</v>
      </c>
      <c r="H12" s="54"/>
      <c r="I12" s="66" t="s">
        <v>21</v>
      </c>
    </row>
    <row r="13" spans="1:9" ht="30" customHeight="1">
      <c r="A13" s="55"/>
      <c r="B13" s="56"/>
      <c r="C13" s="42" t="s">
        <v>12</v>
      </c>
      <c r="D13" s="43" t="s">
        <v>13</v>
      </c>
      <c r="E13" s="47">
        <v>4</v>
      </c>
      <c r="F13" s="45">
        <v>236</v>
      </c>
      <c r="G13" s="46">
        <f t="shared" si="0"/>
        <v>944</v>
      </c>
      <c r="H13" s="57"/>
      <c r="I13" s="66" t="s">
        <v>14</v>
      </c>
    </row>
    <row r="14" spans="1:9" ht="30" customHeight="1">
      <c r="A14" s="49">
        <v>5</v>
      </c>
      <c r="B14" s="41" t="s">
        <v>25</v>
      </c>
      <c r="C14" s="42" t="s">
        <v>12</v>
      </c>
      <c r="D14" s="43" t="s">
        <v>13</v>
      </c>
      <c r="E14" s="47">
        <v>11</v>
      </c>
      <c r="F14" s="45">
        <v>236</v>
      </c>
      <c r="G14" s="46">
        <f t="shared" si="0"/>
        <v>2596</v>
      </c>
      <c r="H14" s="51">
        <f>SUM(G14:G17)</f>
        <v>3640</v>
      </c>
      <c r="I14" s="67" t="s">
        <v>14</v>
      </c>
    </row>
    <row r="15" spans="1:9" ht="30" customHeight="1">
      <c r="A15" s="52"/>
      <c r="B15" s="41"/>
      <c r="C15" s="42" t="s">
        <v>12</v>
      </c>
      <c r="D15" s="43" t="s">
        <v>13</v>
      </c>
      <c r="E15" s="47">
        <v>3</v>
      </c>
      <c r="F15" s="45">
        <v>124</v>
      </c>
      <c r="G15" s="46">
        <f t="shared" si="0"/>
        <v>372</v>
      </c>
      <c r="H15" s="54"/>
      <c r="I15" s="67" t="s">
        <v>26</v>
      </c>
    </row>
    <row r="16" spans="1:9" ht="30" customHeight="1">
      <c r="A16" s="52"/>
      <c r="B16" s="41"/>
      <c r="C16" s="42" t="s">
        <v>12</v>
      </c>
      <c r="D16" s="43" t="s">
        <v>13</v>
      </c>
      <c r="E16" s="47">
        <v>18</v>
      </c>
      <c r="F16" s="45">
        <v>18</v>
      </c>
      <c r="G16" s="46">
        <f t="shared" si="0"/>
        <v>324</v>
      </c>
      <c r="H16" s="54"/>
      <c r="I16" s="67" t="s">
        <v>27</v>
      </c>
    </row>
    <row r="17" spans="1:9" ht="30" customHeight="1">
      <c r="A17" s="55"/>
      <c r="B17" s="41"/>
      <c r="C17" s="42" t="s">
        <v>18</v>
      </c>
      <c r="D17" s="43" t="s">
        <v>13</v>
      </c>
      <c r="E17" s="47">
        <v>4</v>
      </c>
      <c r="F17" s="45">
        <v>87</v>
      </c>
      <c r="G17" s="46">
        <f t="shared" si="0"/>
        <v>348</v>
      </c>
      <c r="H17" s="57"/>
      <c r="I17" s="67" t="s">
        <v>14</v>
      </c>
    </row>
    <row r="18" spans="1:9" ht="30" customHeight="1">
      <c r="A18" s="49">
        <v>6</v>
      </c>
      <c r="B18" s="50" t="s">
        <v>28</v>
      </c>
      <c r="C18" s="42" t="s">
        <v>12</v>
      </c>
      <c r="D18" s="43" t="s">
        <v>13</v>
      </c>
      <c r="E18" s="47">
        <v>14</v>
      </c>
      <c r="F18" s="45">
        <v>236</v>
      </c>
      <c r="G18" s="46">
        <f t="shared" si="0"/>
        <v>3304</v>
      </c>
      <c r="H18" s="51">
        <f>SUM(G18:G22)</f>
        <v>6035</v>
      </c>
      <c r="I18" s="67" t="s">
        <v>14</v>
      </c>
    </row>
    <row r="19" spans="1:9" ht="30" customHeight="1">
      <c r="A19" s="52"/>
      <c r="B19" s="53"/>
      <c r="C19" s="42" t="s">
        <v>12</v>
      </c>
      <c r="D19" s="43" t="s">
        <v>13</v>
      </c>
      <c r="E19" s="47">
        <v>9</v>
      </c>
      <c r="F19" s="45">
        <v>124</v>
      </c>
      <c r="G19" s="46">
        <f t="shared" si="0"/>
        <v>1116</v>
      </c>
      <c r="H19" s="54"/>
      <c r="I19" s="67" t="s">
        <v>26</v>
      </c>
    </row>
    <row r="20" spans="1:9" ht="30" customHeight="1">
      <c r="A20" s="52"/>
      <c r="B20" s="53"/>
      <c r="C20" s="42" t="s">
        <v>29</v>
      </c>
      <c r="D20" s="43" t="s">
        <v>13</v>
      </c>
      <c r="E20" s="47">
        <v>4</v>
      </c>
      <c r="F20" s="45">
        <v>70</v>
      </c>
      <c r="G20" s="46">
        <f t="shared" si="0"/>
        <v>280</v>
      </c>
      <c r="H20" s="54"/>
      <c r="I20" s="67" t="s">
        <v>21</v>
      </c>
    </row>
    <row r="21" spans="1:9" ht="30" customHeight="1">
      <c r="A21" s="52"/>
      <c r="B21" s="53"/>
      <c r="C21" s="42" t="s">
        <v>30</v>
      </c>
      <c r="D21" s="43" t="s">
        <v>13</v>
      </c>
      <c r="E21" s="47">
        <v>3</v>
      </c>
      <c r="F21" s="45">
        <v>169</v>
      </c>
      <c r="G21" s="46">
        <f t="shared" si="0"/>
        <v>507</v>
      </c>
      <c r="H21" s="54"/>
      <c r="I21" s="67" t="s">
        <v>31</v>
      </c>
    </row>
    <row r="22" spans="1:9" ht="30" customHeight="1">
      <c r="A22" s="55"/>
      <c r="B22" s="56"/>
      <c r="C22" s="42" t="s">
        <v>20</v>
      </c>
      <c r="D22" s="43" t="s">
        <v>13</v>
      </c>
      <c r="E22" s="47">
        <v>18</v>
      </c>
      <c r="F22" s="45">
        <v>46</v>
      </c>
      <c r="G22" s="46">
        <f t="shared" si="0"/>
        <v>828</v>
      </c>
      <c r="H22" s="57"/>
      <c r="I22" s="67" t="s">
        <v>21</v>
      </c>
    </row>
    <row r="23" spans="1:9" ht="30" customHeight="1">
      <c r="A23" s="52">
        <v>7</v>
      </c>
      <c r="B23" s="53" t="s">
        <v>32</v>
      </c>
      <c r="C23" s="42" t="s">
        <v>12</v>
      </c>
      <c r="D23" s="43" t="s">
        <v>13</v>
      </c>
      <c r="E23" s="47">
        <v>6</v>
      </c>
      <c r="F23" s="45">
        <v>236</v>
      </c>
      <c r="G23" s="46">
        <f t="shared" si="0"/>
        <v>1416</v>
      </c>
      <c r="H23" s="54">
        <f>SUM(G23:G26)</f>
        <v>2499</v>
      </c>
      <c r="I23" s="67" t="s">
        <v>14</v>
      </c>
    </row>
    <row r="24" spans="1:9" ht="30" customHeight="1">
      <c r="A24" s="52"/>
      <c r="B24" s="53"/>
      <c r="C24" s="42" t="s">
        <v>12</v>
      </c>
      <c r="D24" s="43" t="s">
        <v>13</v>
      </c>
      <c r="E24" s="47">
        <v>1</v>
      </c>
      <c r="F24" s="45">
        <v>124</v>
      </c>
      <c r="G24" s="46">
        <f t="shared" si="0"/>
        <v>124</v>
      </c>
      <c r="H24" s="54"/>
      <c r="I24" s="67" t="s">
        <v>26</v>
      </c>
    </row>
    <row r="25" spans="1:9" ht="30" customHeight="1">
      <c r="A25" s="52"/>
      <c r="B25" s="53"/>
      <c r="C25" s="42" t="s">
        <v>22</v>
      </c>
      <c r="D25" s="43" t="s">
        <v>13</v>
      </c>
      <c r="E25" s="47">
        <v>13</v>
      </c>
      <c r="F25" s="45">
        <v>49</v>
      </c>
      <c r="G25" s="46">
        <f t="shared" si="0"/>
        <v>637</v>
      </c>
      <c r="H25" s="54"/>
      <c r="I25" s="67" t="s">
        <v>21</v>
      </c>
    </row>
    <row r="26" spans="1:9" ht="30" customHeight="1">
      <c r="A26" s="55"/>
      <c r="B26" s="56"/>
      <c r="C26" s="42" t="s">
        <v>20</v>
      </c>
      <c r="D26" s="43" t="s">
        <v>13</v>
      </c>
      <c r="E26" s="47">
        <v>7</v>
      </c>
      <c r="F26" s="45">
        <v>46</v>
      </c>
      <c r="G26" s="46">
        <f t="shared" si="0"/>
        <v>322</v>
      </c>
      <c r="H26" s="57"/>
      <c r="I26" s="67" t="s">
        <v>21</v>
      </c>
    </row>
    <row r="27" spans="1:9" ht="30" customHeight="1">
      <c r="A27" s="52">
        <v>8</v>
      </c>
      <c r="B27" s="53" t="s">
        <v>33</v>
      </c>
      <c r="C27" s="42" t="s">
        <v>22</v>
      </c>
      <c r="D27" s="43" t="s">
        <v>13</v>
      </c>
      <c r="E27" s="47">
        <v>9</v>
      </c>
      <c r="F27" s="45">
        <v>49</v>
      </c>
      <c r="G27" s="46">
        <f t="shared" si="0"/>
        <v>441</v>
      </c>
      <c r="H27" s="54">
        <f>SUM(G27:G28)</f>
        <v>901</v>
      </c>
      <c r="I27" s="67" t="s">
        <v>21</v>
      </c>
    </row>
    <row r="28" spans="1:9" ht="30" customHeight="1">
      <c r="A28" s="55"/>
      <c r="B28" s="56"/>
      <c r="C28" s="42" t="s">
        <v>20</v>
      </c>
      <c r="D28" s="43" t="s">
        <v>13</v>
      </c>
      <c r="E28" s="47">
        <v>10</v>
      </c>
      <c r="F28" s="45">
        <v>46</v>
      </c>
      <c r="G28" s="46">
        <f t="shared" si="0"/>
        <v>460</v>
      </c>
      <c r="H28" s="57"/>
      <c r="I28" s="67" t="s">
        <v>21</v>
      </c>
    </row>
    <row r="29" spans="1:9" ht="30" customHeight="1">
      <c r="A29" s="52">
        <v>9</v>
      </c>
      <c r="B29" s="53" t="s">
        <v>34</v>
      </c>
      <c r="C29" s="58" t="s">
        <v>22</v>
      </c>
      <c r="D29" s="43" t="s">
        <v>13</v>
      </c>
      <c r="E29" s="47">
        <v>7</v>
      </c>
      <c r="F29" s="45">
        <v>49</v>
      </c>
      <c r="G29" s="46">
        <f t="shared" si="0"/>
        <v>343</v>
      </c>
      <c r="H29" s="54">
        <f>SUM(G29:G30)</f>
        <v>527</v>
      </c>
      <c r="I29" s="67" t="s">
        <v>21</v>
      </c>
    </row>
    <row r="30" spans="1:9" ht="30" customHeight="1">
      <c r="A30" s="55"/>
      <c r="B30" s="56"/>
      <c r="C30" s="58" t="s">
        <v>20</v>
      </c>
      <c r="D30" s="43" t="s">
        <v>13</v>
      </c>
      <c r="E30" s="47">
        <v>4</v>
      </c>
      <c r="F30" s="45">
        <v>46</v>
      </c>
      <c r="G30" s="46">
        <f t="shared" si="0"/>
        <v>184</v>
      </c>
      <c r="H30" s="57"/>
      <c r="I30" s="67" t="s">
        <v>21</v>
      </c>
    </row>
    <row r="31" spans="1:9" ht="30" customHeight="1">
      <c r="A31" s="40"/>
      <c r="B31" s="40"/>
      <c r="C31" s="59" t="s">
        <v>35</v>
      </c>
      <c r="D31" s="43"/>
      <c r="E31" s="40"/>
      <c r="F31" s="60"/>
      <c r="G31" s="61"/>
      <c r="H31" s="40">
        <f>SUM(H4:H30)</f>
        <v>29318.4</v>
      </c>
      <c r="I31" s="40"/>
    </row>
    <row r="32" spans="3:5" ht="20.25">
      <c r="C32" s="62"/>
      <c r="D32" s="63"/>
      <c r="E32" s="62"/>
    </row>
    <row r="33" spans="3:5" ht="20.25">
      <c r="C33" s="62"/>
      <c r="D33" s="63"/>
      <c r="E33" s="62"/>
    </row>
    <row r="34" spans="3:5" ht="20.25">
      <c r="C34" s="62"/>
      <c r="D34" s="63"/>
      <c r="E34" s="62"/>
    </row>
    <row r="35" spans="3:5" ht="20.25">
      <c r="C35" s="62"/>
      <c r="D35" s="63"/>
      <c r="E35" s="62"/>
    </row>
    <row r="36" spans="3:5" ht="20.25">
      <c r="C36" s="62"/>
      <c r="D36" s="63"/>
      <c r="E36" s="62"/>
    </row>
    <row r="37" spans="3:5" ht="20.25">
      <c r="C37" s="62"/>
      <c r="D37" s="63"/>
      <c r="E37" s="62"/>
    </row>
    <row r="38" spans="3:5" ht="14.25">
      <c r="C38" s="62"/>
      <c r="D38" s="62"/>
      <c r="E38" s="62"/>
    </row>
  </sheetData>
  <sheetProtection/>
  <mergeCells count="26">
    <mergeCell ref="A1:I1"/>
    <mergeCell ref="A2:I2"/>
    <mergeCell ref="A5:A7"/>
    <mergeCell ref="A8:A10"/>
    <mergeCell ref="A11:A13"/>
    <mergeCell ref="A14:A17"/>
    <mergeCell ref="A18:A22"/>
    <mergeCell ref="A23:A26"/>
    <mergeCell ref="A27:A28"/>
    <mergeCell ref="A29:A30"/>
    <mergeCell ref="B5:B7"/>
    <mergeCell ref="B8:B10"/>
    <mergeCell ref="B11:B13"/>
    <mergeCell ref="B14:B17"/>
    <mergeCell ref="B18:B22"/>
    <mergeCell ref="B23:B26"/>
    <mergeCell ref="B27:B28"/>
    <mergeCell ref="B29:B30"/>
    <mergeCell ref="H5:H7"/>
    <mergeCell ref="H8:H10"/>
    <mergeCell ref="H11:H13"/>
    <mergeCell ref="H14:H17"/>
    <mergeCell ref="H18:H22"/>
    <mergeCell ref="H23:H26"/>
    <mergeCell ref="H27:H28"/>
    <mergeCell ref="H29:H30"/>
  </mergeCells>
  <printOptions/>
  <pageMargins left="0.4722222222222222" right="0.75" top="0.5118055555555555" bottom="0.5506944444444445" header="0.275" footer="0.5118055555555555"/>
  <pageSetup orientation="portrait" paperSize="9" scale="67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7">
      <selection activeCell="E23" sqref="E23"/>
    </sheetView>
  </sheetViews>
  <sheetFormatPr defaultColWidth="9.00390625" defaultRowHeight="14.25"/>
  <sheetData>
    <row r="1" spans="1:9" ht="25.5">
      <c r="A1" s="1" t="s">
        <v>36</v>
      </c>
      <c r="B1" s="2"/>
      <c r="C1" s="2"/>
      <c r="D1" s="2"/>
      <c r="E1" s="3"/>
      <c r="F1" s="2"/>
      <c r="G1" s="2"/>
      <c r="H1" s="2"/>
      <c r="I1" s="21"/>
    </row>
    <row r="2" spans="1:9" ht="18.75">
      <c r="A2" s="4" t="s">
        <v>37</v>
      </c>
      <c r="B2" s="5"/>
      <c r="C2" s="5"/>
      <c r="D2" s="5"/>
      <c r="E2" s="6"/>
      <c r="F2" s="5"/>
      <c r="G2" s="5"/>
      <c r="H2" s="5"/>
      <c r="I2" s="22"/>
    </row>
    <row r="3" spans="1:9" ht="28.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</row>
    <row r="4" spans="1:10" ht="19.5" customHeight="1">
      <c r="A4" s="10">
        <v>1</v>
      </c>
      <c r="B4" s="10" t="s">
        <v>38</v>
      </c>
      <c r="C4" s="11" t="s">
        <v>20</v>
      </c>
      <c r="D4" s="11" t="s">
        <v>13</v>
      </c>
      <c r="E4" s="12">
        <v>24</v>
      </c>
      <c r="F4" s="10">
        <v>46</v>
      </c>
      <c r="G4" s="14">
        <f>E4*F4</f>
        <v>1104</v>
      </c>
      <c r="H4" s="10"/>
      <c r="I4" s="23" t="s">
        <v>21</v>
      </c>
      <c r="J4" s="28">
        <v>44107</v>
      </c>
    </row>
    <row r="5" spans="1:9" ht="19.5" customHeight="1">
      <c r="A5" s="10">
        <v>2</v>
      </c>
      <c r="B5" s="10" t="s">
        <v>38</v>
      </c>
      <c r="C5" s="11" t="s">
        <v>20</v>
      </c>
      <c r="D5" s="11" t="s">
        <v>23</v>
      </c>
      <c r="E5" s="12">
        <v>1.08</v>
      </c>
      <c r="F5" s="10">
        <v>7682</v>
      </c>
      <c r="G5" s="14">
        <f aca="true" t="shared" si="0" ref="G5:G21">E5*F5</f>
        <v>8296.560000000001</v>
      </c>
      <c r="H5" s="10"/>
      <c r="I5" s="23" t="s">
        <v>21</v>
      </c>
    </row>
    <row r="6" spans="1:9" ht="19.5" customHeight="1">
      <c r="A6" s="10">
        <v>3</v>
      </c>
      <c r="B6" s="10" t="s">
        <v>39</v>
      </c>
      <c r="C6" s="11" t="s">
        <v>40</v>
      </c>
      <c r="D6" s="11" t="s">
        <v>23</v>
      </c>
      <c r="E6" s="12">
        <v>3.01</v>
      </c>
      <c r="F6" s="10">
        <v>3006</v>
      </c>
      <c r="G6" s="14">
        <f t="shared" si="0"/>
        <v>9048.06</v>
      </c>
      <c r="H6" s="10"/>
      <c r="I6" s="23" t="s">
        <v>26</v>
      </c>
    </row>
    <row r="7" spans="1:9" ht="19.5" customHeight="1">
      <c r="A7" s="10">
        <v>4</v>
      </c>
      <c r="B7" s="10" t="s">
        <v>39</v>
      </c>
      <c r="C7" s="11" t="s">
        <v>40</v>
      </c>
      <c r="D7" s="11" t="s">
        <v>13</v>
      </c>
      <c r="E7" s="12">
        <v>10</v>
      </c>
      <c r="F7" s="10">
        <v>49</v>
      </c>
      <c r="G7" s="14">
        <f t="shared" si="0"/>
        <v>490</v>
      </c>
      <c r="H7" s="10"/>
      <c r="I7" s="23" t="s">
        <v>21</v>
      </c>
    </row>
    <row r="8" spans="1:9" ht="19.5" customHeight="1">
      <c r="A8" s="10">
        <v>5</v>
      </c>
      <c r="B8" s="10" t="s">
        <v>39</v>
      </c>
      <c r="C8" s="11" t="s">
        <v>40</v>
      </c>
      <c r="D8" s="11" t="s">
        <v>23</v>
      </c>
      <c r="E8" s="12">
        <v>0.38</v>
      </c>
      <c r="F8" s="10">
        <v>8183</v>
      </c>
      <c r="G8" s="14">
        <f t="shared" si="0"/>
        <v>3109.54</v>
      </c>
      <c r="H8" s="10"/>
      <c r="I8" s="23" t="s">
        <v>21</v>
      </c>
    </row>
    <row r="9" spans="1:9" ht="60" customHeight="1">
      <c r="A9" s="10">
        <v>6</v>
      </c>
      <c r="B9" s="10" t="s">
        <v>41</v>
      </c>
      <c r="C9" s="11" t="s">
        <v>40</v>
      </c>
      <c r="D9" s="11" t="s">
        <v>23</v>
      </c>
      <c r="E9" s="12">
        <v>5.24</v>
      </c>
      <c r="F9" s="10">
        <v>1503</v>
      </c>
      <c r="G9" s="14">
        <f t="shared" si="0"/>
        <v>7875.72</v>
      </c>
      <c r="H9" s="10"/>
      <c r="I9" s="23" t="s">
        <v>42</v>
      </c>
    </row>
    <row r="10" spans="1:9" ht="19.5" customHeight="1">
      <c r="A10" s="24">
        <v>7</v>
      </c>
      <c r="B10" s="24" t="s">
        <v>41</v>
      </c>
      <c r="C10" s="25" t="s">
        <v>40</v>
      </c>
      <c r="D10" s="25" t="s">
        <v>23</v>
      </c>
      <c r="E10" s="26">
        <v>0.69</v>
      </c>
      <c r="F10" s="24">
        <v>1503</v>
      </c>
      <c r="G10" s="27">
        <f t="shared" si="0"/>
        <v>1037.07</v>
      </c>
      <c r="H10" s="24" t="s">
        <v>43</v>
      </c>
      <c r="I10" s="29" t="s">
        <v>27</v>
      </c>
    </row>
    <row r="11" spans="1:10" ht="19.5" customHeight="1">
      <c r="A11" s="10">
        <v>8</v>
      </c>
      <c r="B11" s="10" t="s">
        <v>38</v>
      </c>
      <c r="C11" s="11" t="s">
        <v>40</v>
      </c>
      <c r="D11" s="11" t="s">
        <v>23</v>
      </c>
      <c r="E11" s="12">
        <v>6.8</v>
      </c>
      <c r="F11" s="10">
        <v>3006</v>
      </c>
      <c r="G11" s="14">
        <f t="shared" si="0"/>
        <v>20440.8</v>
      </c>
      <c r="H11" s="10"/>
      <c r="I11" s="23" t="s">
        <v>26</v>
      </c>
      <c r="J11" s="28">
        <v>44108</v>
      </c>
    </row>
    <row r="12" spans="1:9" ht="19.5" customHeight="1">
      <c r="A12" s="24">
        <v>9</v>
      </c>
      <c r="B12" s="24" t="s">
        <v>41</v>
      </c>
      <c r="C12" s="25" t="s">
        <v>40</v>
      </c>
      <c r="D12" s="25" t="s">
        <v>23</v>
      </c>
      <c r="E12" s="26">
        <v>0.89</v>
      </c>
      <c r="F12" s="24">
        <v>8183</v>
      </c>
      <c r="G12" s="27">
        <f t="shared" si="0"/>
        <v>7282.87</v>
      </c>
      <c r="H12" s="24" t="s">
        <v>43</v>
      </c>
      <c r="I12" s="29" t="s">
        <v>21</v>
      </c>
    </row>
    <row r="13" spans="1:9" ht="19.5" customHeight="1">
      <c r="A13" s="24">
        <v>10</v>
      </c>
      <c r="B13" s="24" t="s">
        <v>44</v>
      </c>
      <c r="C13" s="25" t="s">
        <v>40</v>
      </c>
      <c r="D13" s="25" t="s">
        <v>23</v>
      </c>
      <c r="E13" s="26">
        <v>0.47</v>
      </c>
      <c r="F13" s="24">
        <v>8183</v>
      </c>
      <c r="G13" s="27">
        <f t="shared" si="0"/>
        <v>3846.0099999999998</v>
      </c>
      <c r="H13" s="24" t="s">
        <v>43</v>
      </c>
      <c r="I13" s="29" t="s">
        <v>21</v>
      </c>
    </row>
    <row r="14" spans="1:9" ht="19.5" customHeight="1">
      <c r="A14" s="10">
        <v>11</v>
      </c>
      <c r="B14" s="10" t="s">
        <v>41</v>
      </c>
      <c r="C14" s="11" t="s">
        <v>40</v>
      </c>
      <c r="D14" s="11" t="s">
        <v>23</v>
      </c>
      <c r="E14" s="12">
        <v>0.18</v>
      </c>
      <c r="F14" s="10">
        <v>8183</v>
      </c>
      <c r="G14" s="14">
        <f t="shared" si="0"/>
        <v>1472.94</v>
      </c>
      <c r="H14" s="10"/>
      <c r="I14" s="23" t="s">
        <v>21</v>
      </c>
    </row>
    <row r="15" spans="1:9" ht="60" customHeight="1">
      <c r="A15" s="10">
        <v>12</v>
      </c>
      <c r="B15" s="10" t="s">
        <v>45</v>
      </c>
      <c r="C15" s="11" t="s">
        <v>40</v>
      </c>
      <c r="D15" s="11" t="s">
        <v>23</v>
      </c>
      <c r="E15" s="12">
        <v>1.26</v>
      </c>
      <c r="F15" s="10">
        <v>8183</v>
      </c>
      <c r="G15" s="14">
        <f t="shared" si="0"/>
        <v>10310.58</v>
      </c>
      <c r="H15" s="10"/>
      <c r="I15" s="23" t="s">
        <v>46</v>
      </c>
    </row>
    <row r="16" spans="1:9" ht="19.5" customHeight="1">
      <c r="A16" s="10">
        <v>13</v>
      </c>
      <c r="B16" s="10" t="s">
        <v>45</v>
      </c>
      <c r="C16" s="11" t="s">
        <v>40</v>
      </c>
      <c r="D16" s="11" t="s">
        <v>23</v>
      </c>
      <c r="E16" s="12">
        <v>0.9</v>
      </c>
      <c r="F16" s="10">
        <v>8183</v>
      </c>
      <c r="G16" s="14">
        <f t="shared" si="0"/>
        <v>7364.7</v>
      </c>
      <c r="H16" s="10"/>
      <c r="I16" s="23" t="s">
        <v>21</v>
      </c>
    </row>
    <row r="17" spans="1:9" ht="60" customHeight="1">
      <c r="A17" s="10">
        <v>14</v>
      </c>
      <c r="B17" s="10" t="s">
        <v>45</v>
      </c>
      <c r="C17" s="11" t="s">
        <v>40</v>
      </c>
      <c r="D17" s="11" t="s">
        <v>23</v>
      </c>
      <c r="E17" s="12">
        <v>0.41</v>
      </c>
      <c r="F17" s="10">
        <v>3006</v>
      </c>
      <c r="G17" s="14">
        <f t="shared" si="0"/>
        <v>1232.46</v>
      </c>
      <c r="H17" s="10"/>
      <c r="I17" s="23" t="s">
        <v>47</v>
      </c>
    </row>
    <row r="18" spans="1:9" ht="19.5" customHeight="1">
      <c r="A18" s="10">
        <v>15</v>
      </c>
      <c r="B18" s="10" t="s">
        <v>45</v>
      </c>
      <c r="C18" s="11" t="s">
        <v>40</v>
      </c>
      <c r="D18" s="11" t="s">
        <v>23</v>
      </c>
      <c r="E18" s="12">
        <v>0.38</v>
      </c>
      <c r="F18" s="10">
        <v>8183</v>
      </c>
      <c r="G18" s="14">
        <f t="shared" si="0"/>
        <v>3109.54</v>
      </c>
      <c r="H18" s="10"/>
      <c r="I18" s="23" t="s">
        <v>21</v>
      </c>
    </row>
    <row r="19" spans="1:9" ht="19.5" customHeight="1">
      <c r="A19" s="24">
        <v>16</v>
      </c>
      <c r="B19" s="24" t="s">
        <v>39</v>
      </c>
      <c r="C19" s="25" t="s">
        <v>40</v>
      </c>
      <c r="D19" s="25" t="s">
        <v>23</v>
      </c>
      <c r="E19" s="26">
        <v>1.82</v>
      </c>
      <c r="F19" s="24">
        <v>8183</v>
      </c>
      <c r="G19" s="27">
        <f t="shared" si="0"/>
        <v>14893.060000000001</v>
      </c>
      <c r="H19" s="24" t="s">
        <v>43</v>
      </c>
      <c r="I19" s="29" t="s">
        <v>21</v>
      </c>
    </row>
    <row r="20" spans="1:9" ht="19.5" customHeight="1">
      <c r="A20" s="10">
        <v>17</v>
      </c>
      <c r="B20" s="10" t="s">
        <v>48</v>
      </c>
      <c r="C20" s="11" t="s">
        <v>40</v>
      </c>
      <c r="D20" s="11" t="s">
        <v>13</v>
      </c>
      <c r="E20" s="12">
        <v>30</v>
      </c>
      <c r="F20" s="10">
        <v>49</v>
      </c>
      <c r="G20" s="14">
        <f t="shared" si="0"/>
        <v>1470</v>
      </c>
      <c r="H20" s="10"/>
      <c r="I20" s="23" t="s">
        <v>21</v>
      </c>
    </row>
    <row r="21" spans="1:9" ht="60" customHeight="1">
      <c r="A21" s="10">
        <v>18</v>
      </c>
      <c r="B21" s="10" t="s">
        <v>48</v>
      </c>
      <c r="C21" s="11" t="s">
        <v>40</v>
      </c>
      <c r="D21" s="11" t="s">
        <v>23</v>
      </c>
      <c r="E21" s="12">
        <v>1.47</v>
      </c>
      <c r="F21" s="10">
        <v>8183</v>
      </c>
      <c r="G21" s="14">
        <f t="shared" si="0"/>
        <v>12029.01</v>
      </c>
      <c r="H21" s="10"/>
      <c r="I21" s="23" t="s">
        <v>49</v>
      </c>
    </row>
  </sheetData>
  <sheetProtection/>
  <mergeCells count="2">
    <mergeCell ref="A1:I1"/>
    <mergeCell ref="A2:I2"/>
  </mergeCells>
  <printOptions/>
  <pageMargins left="0.75" right="0.75" top="1" bottom="1" header="0.5118055555555555" footer="0.5118055555555555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S5" sqref="S5"/>
    </sheetView>
  </sheetViews>
  <sheetFormatPr defaultColWidth="9.00390625" defaultRowHeight="14.25"/>
  <cols>
    <col min="7" max="7" width="10.375" style="0" bestFit="1" customWidth="1"/>
    <col min="8" max="8" width="11.50390625" style="0" bestFit="1" customWidth="1"/>
    <col min="14" max="15" width="12.625" style="0" bestFit="1" customWidth="1"/>
  </cols>
  <sheetData>
    <row r="1" spans="1:9" ht="25.5">
      <c r="A1" s="1" t="s">
        <v>36</v>
      </c>
      <c r="B1" s="2"/>
      <c r="C1" s="2"/>
      <c r="D1" s="2"/>
      <c r="E1" s="3"/>
      <c r="F1" s="2"/>
      <c r="G1" s="2"/>
      <c r="H1" s="2"/>
      <c r="I1" s="21"/>
    </row>
    <row r="2" spans="1:9" ht="18.75">
      <c r="A2" s="4" t="s">
        <v>50</v>
      </c>
      <c r="B2" s="5"/>
      <c r="C2" s="5"/>
      <c r="D2" s="5"/>
      <c r="E2" s="6"/>
      <c r="F2" s="5"/>
      <c r="G2" s="5"/>
      <c r="H2" s="5"/>
      <c r="I2" s="22"/>
    </row>
    <row r="3" spans="1:17" ht="33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O3" t="s">
        <v>6</v>
      </c>
      <c r="P3" t="s">
        <v>51</v>
      </c>
      <c r="Q3" t="s">
        <v>52</v>
      </c>
    </row>
    <row r="4" spans="1:17" ht="30" customHeight="1">
      <c r="A4" s="10">
        <v>1</v>
      </c>
      <c r="B4" s="10" t="s">
        <v>45</v>
      </c>
      <c r="C4" s="11" t="s">
        <v>40</v>
      </c>
      <c r="D4" s="11" t="s">
        <v>23</v>
      </c>
      <c r="E4" s="12">
        <v>0.483</v>
      </c>
      <c r="F4" s="10">
        <v>8183</v>
      </c>
      <c r="G4" s="14">
        <v>3952.39</v>
      </c>
      <c r="H4" s="15">
        <f>SUM(G4:G5)</f>
        <v>4026.79</v>
      </c>
      <c r="I4" s="23"/>
      <c r="K4">
        <f>ROUND(G4,2)</f>
        <v>3952.39</v>
      </c>
      <c r="L4" t="str">
        <f>B4</f>
        <v>羊春芳</v>
      </c>
      <c r="M4" t="str">
        <f>C4</f>
        <v>相思树</v>
      </c>
      <c r="N4">
        <f>G4/8183</f>
        <v>0.48300012220457045</v>
      </c>
      <c r="O4">
        <f aca="true" t="shared" si="0" ref="O4:O11">ROUND(N4,2)</f>
        <v>0.48</v>
      </c>
      <c r="P4">
        <v>8183</v>
      </c>
      <c r="Q4">
        <f>O4*P4</f>
        <v>3927.8399999999997</v>
      </c>
    </row>
    <row r="5" spans="1:17" ht="30" customHeight="1">
      <c r="A5" s="10">
        <v>2</v>
      </c>
      <c r="B5" s="13" t="s">
        <v>45</v>
      </c>
      <c r="C5" s="13" t="s">
        <v>53</v>
      </c>
      <c r="D5" s="11" t="s">
        <v>23</v>
      </c>
      <c r="E5" s="13">
        <v>0.0495</v>
      </c>
      <c r="F5" s="13">
        <v>1503</v>
      </c>
      <c r="G5" s="14">
        <v>74.4</v>
      </c>
      <c r="H5" s="16"/>
      <c r="I5" s="13"/>
      <c r="K5">
        <f aca="true" t="shared" si="1" ref="K5:K11">ROUND(G5,2)</f>
        <v>74.4</v>
      </c>
      <c r="L5" t="str">
        <f aca="true" t="shared" si="2" ref="L5:L11">B5</f>
        <v>羊春芳</v>
      </c>
      <c r="M5" t="str">
        <f aca="true" t="shared" si="3" ref="M5:M11">C5</f>
        <v>桉树</v>
      </c>
      <c r="N5">
        <f>G5/7181</f>
        <v>0.010360674000835539</v>
      </c>
      <c r="O5">
        <f t="shared" si="0"/>
        <v>0.01</v>
      </c>
      <c r="P5">
        <v>7181</v>
      </c>
      <c r="Q5">
        <f aca="true" t="shared" si="4" ref="Q5:Q11">O5*P5</f>
        <v>71.81</v>
      </c>
    </row>
    <row r="6" spans="1:17" ht="30" customHeight="1">
      <c r="A6" s="10">
        <v>3</v>
      </c>
      <c r="B6" s="13" t="s">
        <v>41</v>
      </c>
      <c r="C6" s="13" t="s">
        <v>53</v>
      </c>
      <c r="D6" s="11" t="s">
        <v>23</v>
      </c>
      <c r="E6" s="13">
        <v>0.4673</v>
      </c>
      <c r="F6" s="13">
        <v>1503</v>
      </c>
      <c r="G6" s="14">
        <v>702.35</v>
      </c>
      <c r="H6" s="17">
        <f>SUM(G6:G8)</f>
        <v>11239.53</v>
      </c>
      <c r="I6" s="13"/>
      <c r="K6">
        <f t="shared" si="1"/>
        <v>702.35</v>
      </c>
      <c r="L6" t="str">
        <f t="shared" si="2"/>
        <v>羊仁棠</v>
      </c>
      <c r="M6" t="str">
        <f t="shared" si="3"/>
        <v>桉树</v>
      </c>
      <c r="N6">
        <f>G6/7181</f>
        <v>0.09780671215708119</v>
      </c>
      <c r="O6">
        <f t="shared" si="0"/>
        <v>0.1</v>
      </c>
      <c r="P6">
        <v>7181</v>
      </c>
      <c r="Q6">
        <f t="shared" si="4"/>
        <v>718.1</v>
      </c>
    </row>
    <row r="7" spans="1:17" ht="30" customHeight="1">
      <c r="A7" s="10">
        <v>4</v>
      </c>
      <c r="B7" s="13" t="s">
        <v>41</v>
      </c>
      <c r="C7" s="13" t="s">
        <v>40</v>
      </c>
      <c r="D7" s="11" t="s">
        <v>23</v>
      </c>
      <c r="E7" s="13">
        <v>1.077</v>
      </c>
      <c r="F7" s="13">
        <v>8183</v>
      </c>
      <c r="G7" s="14">
        <v>8813.09</v>
      </c>
      <c r="H7" s="18"/>
      <c r="I7" s="13"/>
      <c r="K7">
        <f t="shared" si="1"/>
        <v>8813.09</v>
      </c>
      <c r="L7" t="str">
        <f t="shared" si="2"/>
        <v>羊仁棠</v>
      </c>
      <c r="M7" t="str">
        <f t="shared" si="3"/>
        <v>相思树</v>
      </c>
      <c r="N7">
        <f>G7/8183</f>
        <v>1.0769998777954295</v>
      </c>
      <c r="O7">
        <f t="shared" si="0"/>
        <v>1.08</v>
      </c>
      <c r="P7">
        <v>8183</v>
      </c>
      <c r="Q7">
        <f t="shared" si="4"/>
        <v>8837.640000000001</v>
      </c>
    </row>
    <row r="8" spans="1:17" ht="30" customHeight="1">
      <c r="A8" s="10">
        <v>5</v>
      </c>
      <c r="B8" s="13" t="s">
        <v>41</v>
      </c>
      <c r="C8" s="13" t="s">
        <v>53</v>
      </c>
      <c r="D8" s="11" t="s">
        <v>23</v>
      </c>
      <c r="E8" s="13">
        <v>1.1471</v>
      </c>
      <c r="F8" s="13">
        <v>1503</v>
      </c>
      <c r="G8" s="14">
        <v>1724.09</v>
      </c>
      <c r="H8" s="19"/>
      <c r="I8" s="13"/>
      <c r="K8">
        <f t="shared" si="1"/>
        <v>1724.09</v>
      </c>
      <c r="L8" t="str">
        <f t="shared" si="2"/>
        <v>羊仁棠</v>
      </c>
      <c r="M8" t="str">
        <f t="shared" si="3"/>
        <v>桉树</v>
      </c>
      <c r="N8">
        <f>G8/7181</f>
        <v>0.24009051664113631</v>
      </c>
      <c r="O8">
        <f t="shared" si="0"/>
        <v>0.24</v>
      </c>
      <c r="P8">
        <v>7181</v>
      </c>
      <c r="Q8">
        <f t="shared" si="4"/>
        <v>1723.4399999999998</v>
      </c>
    </row>
    <row r="9" spans="1:17" ht="30" customHeight="1">
      <c r="A9" s="10">
        <v>6</v>
      </c>
      <c r="B9" s="13" t="s">
        <v>39</v>
      </c>
      <c r="C9" s="13" t="s">
        <v>53</v>
      </c>
      <c r="D9" s="11" t="s">
        <v>23</v>
      </c>
      <c r="E9" s="13">
        <v>0.2795</v>
      </c>
      <c r="F9" s="13">
        <v>1503</v>
      </c>
      <c r="G9" s="14">
        <v>420.09</v>
      </c>
      <c r="H9" s="13">
        <f>G9</f>
        <v>420.09</v>
      </c>
      <c r="I9" s="13"/>
      <c r="K9">
        <f t="shared" si="1"/>
        <v>420.09</v>
      </c>
      <c r="L9" t="str">
        <f t="shared" si="2"/>
        <v>羊春和</v>
      </c>
      <c r="M9" t="str">
        <f t="shared" si="3"/>
        <v>桉树</v>
      </c>
      <c r="N9">
        <f>G9/7181</f>
        <v>0.05850020888455647</v>
      </c>
      <c r="O9">
        <f t="shared" si="0"/>
        <v>0.06</v>
      </c>
      <c r="P9">
        <v>7181</v>
      </c>
      <c r="Q9">
        <f t="shared" si="4"/>
        <v>430.85999999999996</v>
      </c>
    </row>
    <row r="10" spans="1:17" ht="30" customHeight="1">
      <c r="A10" s="10">
        <v>7</v>
      </c>
      <c r="B10" s="13" t="s">
        <v>38</v>
      </c>
      <c r="C10" s="13" t="s">
        <v>53</v>
      </c>
      <c r="D10" s="11" t="s">
        <v>23</v>
      </c>
      <c r="E10" s="13">
        <v>0.2362</v>
      </c>
      <c r="F10" s="13">
        <v>1503</v>
      </c>
      <c r="G10" s="14">
        <v>355.01</v>
      </c>
      <c r="H10" s="13">
        <f>G10</f>
        <v>355.01</v>
      </c>
      <c r="I10" s="13"/>
      <c r="K10">
        <f t="shared" si="1"/>
        <v>355.01</v>
      </c>
      <c r="L10" t="str">
        <f t="shared" si="2"/>
        <v>羊荣光</v>
      </c>
      <c r="M10" t="str">
        <f t="shared" si="3"/>
        <v>桉树</v>
      </c>
      <c r="N10">
        <f>G10/7181</f>
        <v>0.049437404261244954</v>
      </c>
      <c r="O10">
        <f t="shared" si="0"/>
        <v>0.05</v>
      </c>
      <c r="P10">
        <v>7181</v>
      </c>
      <c r="Q10">
        <f t="shared" si="4"/>
        <v>359.05</v>
      </c>
    </row>
    <row r="11" spans="1:17" ht="30" customHeight="1">
      <c r="A11" s="10">
        <v>8</v>
      </c>
      <c r="B11" s="13" t="s">
        <v>44</v>
      </c>
      <c r="C11" s="13" t="s">
        <v>53</v>
      </c>
      <c r="D11" s="11" t="s">
        <v>23</v>
      </c>
      <c r="E11" s="13">
        <v>1.1211</v>
      </c>
      <c r="F11" s="13">
        <v>1503</v>
      </c>
      <c r="G11" s="14">
        <v>1685.01</v>
      </c>
      <c r="H11" s="13">
        <f>G11</f>
        <v>1685.01</v>
      </c>
      <c r="I11" s="13"/>
      <c r="K11">
        <f t="shared" si="1"/>
        <v>1685.01</v>
      </c>
      <c r="L11" t="str">
        <f t="shared" si="2"/>
        <v>羊斗光</v>
      </c>
      <c r="M11" t="str">
        <f t="shared" si="3"/>
        <v>桉树</v>
      </c>
      <c r="N11">
        <f>G11/7181</f>
        <v>0.2346483776632781</v>
      </c>
      <c r="O11">
        <f t="shared" si="0"/>
        <v>0.23</v>
      </c>
      <c r="P11">
        <v>7181</v>
      </c>
      <c r="Q11">
        <f t="shared" si="4"/>
        <v>1651.63</v>
      </c>
    </row>
    <row r="12" spans="6:8" ht="27" customHeight="1">
      <c r="F12" t="s">
        <v>54</v>
      </c>
      <c r="G12" s="20">
        <f>SUM(G4:G11)</f>
        <v>17726.43</v>
      </c>
      <c r="H12" s="20"/>
    </row>
  </sheetData>
  <sheetProtection/>
  <mergeCells count="5">
    <mergeCell ref="A1:I1"/>
    <mergeCell ref="A2:I2"/>
    <mergeCell ref="G12:H12"/>
    <mergeCell ref="H4:H5"/>
    <mergeCell ref="H6:H8"/>
  </mergeCells>
  <printOptions/>
  <pageMargins left="0.75" right="0.75" top="1" bottom="1" header="0.5118055555555555" footer="0.5118055555555555"/>
  <pageSetup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workbookViewId="0" topLeftCell="A1">
      <selection activeCell="L7" sqref="L7"/>
    </sheetView>
  </sheetViews>
  <sheetFormatPr defaultColWidth="9.00390625" defaultRowHeight="14.25"/>
  <sheetData>
    <row r="1" spans="1:9" ht="25.5">
      <c r="A1" s="1" t="s">
        <v>36</v>
      </c>
      <c r="B1" s="2"/>
      <c r="C1" s="2"/>
      <c r="D1" s="2"/>
      <c r="E1" s="3"/>
      <c r="F1" s="2"/>
      <c r="G1" s="2"/>
      <c r="H1" s="2"/>
      <c r="I1" s="21"/>
    </row>
    <row r="2" spans="1:9" ht="18.75">
      <c r="A2" s="4" t="s">
        <v>50</v>
      </c>
      <c r="B2" s="5"/>
      <c r="C2" s="5"/>
      <c r="D2" s="5"/>
      <c r="E2" s="6"/>
      <c r="F2" s="5"/>
      <c r="G2" s="5"/>
      <c r="H2" s="5"/>
      <c r="I2" s="22"/>
    </row>
    <row r="3" spans="1:9" ht="28.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</row>
    <row r="4" spans="1:9" ht="30" customHeight="1">
      <c r="A4" s="10">
        <v>1</v>
      </c>
      <c r="B4" s="10" t="s">
        <v>45</v>
      </c>
      <c r="C4" s="11" t="s">
        <v>40</v>
      </c>
      <c r="D4" s="11" t="s">
        <v>23</v>
      </c>
      <c r="E4" s="12">
        <v>0.48</v>
      </c>
      <c r="F4" s="13">
        <v>8183</v>
      </c>
      <c r="G4" s="14">
        <f>E4*F4</f>
        <v>3927.8399999999997</v>
      </c>
      <c r="H4" s="15">
        <f>SUM(G4:G5)</f>
        <v>3999.6499999999996</v>
      </c>
      <c r="I4" s="23"/>
    </row>
    <row r="5" spans="1:9" ht="30" customHeight="1">
      <c r="A5" s="10">
        <v>2</v>
      </c>
      <c r="B5" s="13" t="s">
        <v>45</v>
      </c>
      <c r="C5" s="13" t="s">
        <v>53</v>
      </c>
      <c r="D5" s="11" t="s">
        <v>23</v>
      </c>
      <c r="E5" s="13">
        <v>0.01</v>
      </c>
      <c r="F5" s="13">
        <v>7181</v>
      </c>
      <c r="G5" s="14">
        <f aca="true" t="shared" si="0" ref="G5:G11">E5*F5</f>
        <v>71.81</v>
      </c>
      <c r="H5" s="16"/>
      <c r="I5" s="13"/>
    </row>
    <row r="6" spans="1:9" ht="30" customHeight="1">
      <c r="A6" s="10">
        <v>3</v>
      </c>
      <c r="B6" s="13" t="s">
        <v>41</v>
      </c>
      <c r="C6" s="13" t="s">
        <v>53</v>
      </c>
      <c r="D6" s="11" t="s">
        <v>23</v>
      </c>
      <c r="E6" s="13">
        <v>0.1</v>
      </c>
      <c r="F6" s="13">
        <v>7181</v>
      </c>
      <c r="G6" s="14">
        <f t="shared" si="0"/>
        <v>718.1</v>
      </c>
      <c r="H6" s="17">
        <f>SUM(G6:G8)</f>
        <v>11279.180000000002</v>
      </c>
      <c r="I6" s="13"/>
    </row>
    <row r="7" spans="1:9" ht="30" customHeight="1">
      <c r="A7" s="10">
        <v>4</v>
      </c>
      <c r="B7" s="13" t="s">
        <v>41</v>
      </c>
      <c r="C7" s="13" t="s">
        <v>40</v>
      </c>
      <c r="D7" s="11" t="s">
        <v>23</v>
      </c>
      <c r="E7" s="13">
        <v>1.08</v>
      </c>
      <c r="F7" s="13">
        <v>8183</v>
      </c>
      <c r="G7" s="14">
        <f t="shared" si="0"/>
        <v>8837.640000000001</v>
      </c>
      <c r="H7" s="18"/>
      <c r="I7" s="13"/>
    </row>
    <row r="8" spans="1:9" ht="30" customHeight="1">
      <c r="A8" s="10">
        <v>5</v>
      </c>
      <c r="B8" s="13" t="s">
        <v>41</v>
      </c>
      <c r="C8" s="13" t="s">
        <v>53</v>
      </c>
      <c r="D8" s="11" t="s">
        <v>23</v>
      </c>
      <c r="E8" s="13">
        <v>0.24</v>
      </c>
      <c r="F8" s="13">
        <v>7181</v>
      </c>
      <c r="G8" s="14">
        <f t="shared" si="0"/>
        <v>1723.4399999999998</v>
      </c>
      <c r="H8" s="19"/>
      <c r="I8" s="13"/>
    </row>
    <row r="9" spans="1:9" ht="30" customHeight="1">
      <c r="A9" s="10">
        <v>6</v>
      </c>
      <c r="B9" s="13" t="s">
        <v>39</v>
      </c>
      <c r="C9" s="13" t="s">
        <v>53</v>
      </c>
      <c r="D9" s="11" t="s">
        <v>23</v>
      </c>
      <c r="E9" s="13">
        <v>0.06</v>
      </c>
      <c r="F9" s="13">
        <v>7181</v>
      </c>
      <c r="G9" s="14">
        <f t="shared" si="0"/>
        <v>430.85999999999996</v>
      </c>
      <c r="H9" s="13">
        <f aca="true" t="shared" si="1" ref="H9:H11">G9</f>
        <v>430.85999999999996</v>
      </c>
      <c r="I9" s="13"/>
    </row>
    <row r="10" spans="1:9" ht="30" customHeight="1">
      <c r="A10" s="10">
        <v>7</v>
      </c>
      <c r="B10" s="13" t="s">
        <v>38</v>
      </c>
      <c r="C10" s="13" t="s">
        <v>53</v>
      </c>
      <c r="D10" s="11" t="s">
        <v>23</v>
      </c>
      <c r="E10" s="13">
        <v>0.05</v>
      </c>
      <c r="F10" s="13">
        <v>7181</v>
      </c>
      <c r="G10" s="14">
        <f t="shared" si="0"/>
        <v>359.05</v>
      </c>
      <c r="H10" s="13">
        <f t="shared" si="1"/>
        <v>359.05</v>
      </c>
      <c r="I10" s="13"/>
    </row>
    <row r="11" spans="1:9" ht="30" customHeight="1">
      <c r="A11" s="10">
        <v>8</v>
      </c>
      <c r="B11" s="13" t="s">
        <v>44</v>
      </c>
      <c r="C11" s="13" t="s">
        <v>53</v>
      </c>
      <c r="D11" s="11" t="s">
        <v>23</v>
      </c>
      <c r="E11" s="13">
        <v>0.23</v>
      </c>
      <c r="F11" s="13">
        <v>7181</v>
      </c>
      <c r="G11" s="14">
        <f t="shared" si="0"/>
        <v>1651.63</v>
      </c>
      <c r="H11" s="13">
        <f t="shared" si="1"/>
        <v>1651.63</v>
      </c>
      <c r="I11" s="13"/>
    </row>
    <row r="12" spans="6:8" ht="39" customHeight="1">
      <c r="F12" t="s">
        <v>54</v>
      </c>
      <c r="G12" s="20">
        <f>SUM(G4:G11)</f>
        <v>17720.370000000003</v>
      </c>
      <c r="H12" s="20"/>
    </row>
  </sheetData>
  <sheetProtection/>
  <mergeCells count="5">
    <mergeCell ref="A1:I1"/>
    <mergeCell ref="A2:I2"/>
    <mergeCell ref="G12:H12"/>
    <mergeCell ref="H4:H5"/>
    <mergeCell ref="H6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99</cp:lastModifiedBy>
  <dcterms:created xsi:type="dcterms:W3CDTF">2020-09-12T01:14:59Z</dcterms:created>
  <dcterms:modified xsi:type="dcterms:W3CDTF">2023-12-06T12:55:38Z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0089910D3F3247B580BA1ECA56781274</vt:lpwstr>
  </property>
</Properties>
</file>