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4" r:id="rId1"/>
  </sheets>
  <externalReferences>
    <externalReference r:id="rId2"/>
  </externalReferences>
  <definedNames>
    <definedName name="_xlnm._FilterDatabase" localSheetId="0" hidden="1">Sheet1!$A$1:$I$26</definedName>
    <definedName name="_AAC004">[1]Sheet2!$B$2:$B$3</definedName>
    <definedName name="_AAC011">[1]Sheet2!$D$2:$D$12</definedName>
    <definedName name="_AHC40Y">[1]Sheet2!$D$16:$D$17</definedName>
    <definedName name="_AHC64">[1]Sheet2!$F$2:$F$3</definedName>
  </definedNames>
  <calcPr calcId="144525"/>
</workbook>
</file>

<file path=xl/sharedStrings.xml><?xml version="1.0" encoding="utf-8"?>
<sst xmlns="http://schemas.openxmlformats.org/spreadsheetml/2006/main" count="51" uniqueCount="42">
  <si>
    <t>2024年第八批儋州市就业见习补贴拟发放明细表</t>
  </si>
  <si>
    <t>填报单位：儋州市就业服务中心</t>
  </si>
  <si>
    <t>序号</t>
  </si>
  <si>
    <t>见习基地</t>
  </si>
  <si>
    <t>申报月份、人数</t>
  </si>
  <si>
    <t>合计（元）</t>
  </si>
  <si>
    <t>备注</t>
  </si>
  <si>
    <t>月份</t>
  </si>
  <si>
    <t>人数</t>
  </si>
  <si>
    <t>见习补贴金额（元）</t>
  </si>
  <si>
    <t>保险补贴（元）</t>
  </si>
  <si>
    <t>指导管理费补贴金额（元）</t>
  </si>
  <si>
    <t>儋州东坡文化旅游区建设有限公司</t>
  </si>
  <si>
    <t>2024年6-7月</t>
  </si>
  <si>
    <t>儋州市职工服务中心</t>
  </si>
  <si>
    <t>2023年10-11月</t>
  </si>
  <si>
    <t>洋浦经济开发区高新技术产业发展促进中心</t>
  </si>
  <si>
    <t>2024年4-7月</t>
  </si>
  <si>
    <t>洋浦</t>
  </si>
  <si>
    <t>儋州市农林科学院</t>
  </si>
  <si>
    <t>2024年4-6月</t>
  </si>
  <si>
    <t>儋州市雅星镇中心幼儿园</t>
  </si>
  <si>
    <t>2024年4-5月</t>
  </si>
  <si>
    <t>海南致简人力资源服务有限公司</t>
  </si>
  <si>
    <t>海南爱我农业科技有限公司</t>
  </si>
  <si>
    <t>儋州市价格认证中心</t>
  </si>
  <si>
    <t>儋州城东医院</t>
  </si>
  <si>
    <t>海南开心哈乐教育科技有限公司</t>
  </si>
  <si>
    <t>儋州市前卫美容美发有限公司</t>
  </si>
  <si>
    <t>2024年5-7月</t>
  </si>
  <si>
    <t>儋州市那大镇金豆豆幼儿园</t>
  </si>
  <si>
    <t>儋州城西医院</t>
  </si>
  <si>
    <t>2024年3-6月</t>
  </si>
  <si>
    <t>儋州爱尔新希望眼科医院有限公司</t>
  </si>
  <si>
    <t>儋州善行职业技能培训学校</t>
  </si>
  <si>
    <t>佳兆业文体产业（儋州）有限公司</t>
  </si>
  <si>
    <t>2024年7月</t>
  </si>
  <si>
    <t>海南顺鸿商业投资管理有限公司儋州分公司</t>
  </si>
  <si>
    <t>2024年7-8月</t>
  </si>
  <si>
    <t>儋州市档案馆</t>
  </si>
  <si>
    <t>儋州花晨文化传媒有限公司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</si>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</sst>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30" borderId="12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6" fontId="2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常规 11 2" xfId="39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.cxoffice/wechat/dosdevices/c:/users/crossover/My Documents/WeChat Files/wxid_4n50xmuvusr522/FileStorage/File/2024-10/C:/&#31461;&#19990;&#30028;&#38598;&#22242;/02&#34218;&#37228;&#31649;&#29702;/02&#25968;&#25454;&#36164;&#26009;/&#35265;&#20064;&#34917;&#36148;/01&#30456;&#20851;&#25991;&#20214;/&#27431;&#22561;&#37202;&#24215;&#35265;&#20064;&#34917;&#36148;&#20132;&#25509;from&#38663;&#23431;/2023&#24180;/&#20747;&#24030;&#24066;&#23601;&#19994;&#35265;&#20064;&#20154;&#21592;&#33457;&#21517;&#20876;&#24635;&#34920;2023&#24180;8-9&#26376;&#65288;&#28023;&#33457;&#23707;&#27431;&#22561;&#37202;&#2421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pane ySplit="4" topLeftCell="A5" activePane="bottomLeft" state="frozen"/>
      <selection/>
      <selection pane="bottomLeft" activeCell="A2" sqref="A2:C2"/>
    </sheetView>
  </sheetViews>
  <sheetFormatPr defaultColWidth="9" defaultRowHeight="38.1" customHeight="1"/>
  <cols>
    <col min="1" max="1" width="5.875" style="1" customWidth="1"/>
    <col min="2" max="2" width="30.875" style="1" customWidth="1"/>
    <col min="3" max="3" width="29.75" style="1" customWidth="1"/>
    <col min="4" max="4" width="8" style="1" customWidth="1"/>
    <col min="5" max="5" width="10.625" style="1" customWidth="1"/>
    <col min="6" max="6" width="10.625" style="2" customWidth="1"/>
    <col min="7" max="7" width="10.625" style="3" customWidth="1"/>
    <col min="8" max="8" width="17.875" style="2" customWidth="1"/>
    <col min="9" max="9" width="24.5" style="1" customWidth="1"/>
    <col min="10" max="16384" width="9" style="1"/>
  </cols>
  <sheetData>
    <row r="1" s="1" customFormat="1" ht="54" customHeight="1" spans="1:9">
      <c r="A1" s="4" t="s">
        <v>0</v>
      </c>
      <c r="B1" s="4"/>
      <c r="C1" s="4"/>
      <c r="D1" s="4"/>
      <c r="E1" s="4"/>
      <c r="F1" s="17"/>
      <c r="G1" s="4"/>
      <c r="H1" s="17"/>
      <c r="I1" s="4"/>
    </row>
    <row r="2" s="1" customFormat="1" ht="23.1" customHeight="1" spans="1:9">
      <c r="A2" s="5" t="s">
        <v>1</v>
      </c>
      <c r="B2" s="5"/>
      <c r="C2" s="5"/>
      <c r="D2" s="6"/>
      <c r="E2" s="6"/>
      <c r="F2" s="18"/>
      <c r="G2" s="6"/>
      <c r="H2" s="18"/>
      <c r="I2" s="26"/>
    </row>
    <row r="3" s="1" customFormat="1" ht="24.95" customHeight="1" spans="1:9">
      <c r="A3" s="7" t="s">
        <v>2</v>
      </c>
      <c r="B3" s="7" t="s">
        <v>3</v>
      </c>
      <c r="C3" s="7" t="s">
        <v>4</v>
      </c>
      <c r="D3" s="7"/>
      <c r="E3" s="19"/>
      <c r="F3" s="20"/>
      <c r="G3" s="19"/>
      <c r="H3" s="21" t="s">
        <v>5</v>
      </c>
      <c r="I3" s="27" t="s">
        <v>6</v>
      </c>
    </row>
    <row r="4" s="1" customFormat="1" ht="43" customHeight="1" spans="1:9">
      <c r="A4" s="7"/>
      <c r="B4" s="7"/>
      <c r="C4" s="7" t="s">
        <v>7</v>
      </c>
      <c r="D4" s="7" t="s">
        <v>8</v>
      </c>
      <c r="E4" s="22" t="s">
        <v>9</v>
      </c>
      <c r="F4" s="23" t="s">
        <v>10</v>
      </c>
      <c r="G4" s="24" t="s">
        <v>11</v>
      </c>
      <c r="H4" s="25"/>
      <c r="I4" s="27"/>
    </row>
    <row r="5" s="1" customFormat="1" ht="43" customHeight="1" spans="1:9">
      <c r="A5" s="7">
        <v>1</v>
      </c>
      <c r="B5" s="8" t="s">
        <v>12</v>
      </c>
      <c r="C5" s="7" t="s">
        <v>13</v>
      </c>
      <c r="D5" s="9">
        <v>1</v>
      </c>
      <c r="E5" s="7">
        <f>1608*2</f>
        <v>3216</v>
      </c>
      <c r="F5" s="12">
        <v>0</v>
      </c>
      <c r="G5" s="10">
        <v>0</v>
      </c>
      <c r="H5" s="15">
        <f>E5+F5+G5</f>
        <v>3216</v>
      </c>
      <c r="I5" s="27"/>
    </row>
    <row r="6" s="1" customFormat="1" customHeight="1" spans="1:9">
      <c r="A6" s="7">
        <v>2</v>
      </c>
      <c r="B6" s="10" t="s">
        <v>14</v>
      </c>
      <c r="C6" s="7" t="s">
        <v>15</v>
      </c>
      <c r="D6" s="11">
        <v>2</v>
      </c>
      <c r="E6" s="15">
        <f>1384*4</f>
        <v>5536</v>
      </c>
      <c r="F6" s="15">
        <v>0</v>
      </c>
      <c r="G6" s="15">
        <v>0</v>
      </c>
      <c r="H6" s="15">
        <f>E6+F6+G6</f>
        <v>5536</v>
      </c>
      <c r="I6" s="28"/>
    </row>
    <row r="7" s="1" customFormat="1" customHeight="1" spans="1:9">
      <c r="A7" s="7">
        <v>3</v>
      </c>
      <c r="B7" s="12" t="s">
        <v>16</v>
      </c>
      <c r="C7" s="7" t="s">
        <v>17</v>
      </c>
      <c r="D7" s="11">
        <v>2</v>
      </c>
      <c r="E7" s="15">
        <f>1608*3</f>
        <v>4824</v>
      </c>
      <c r="F7" s="15">
        <v>100</v>
      </c>
      <c r="G7" s="15">
        <v>0</v>
      </c>
      <c r="H7" s="15">
        <f>E7+F7+G7</f>
        <v>4924</v>
      </c>
      <c r="I7" s="28" t="s">
        <v>18</v>
      </c>
    </row>
    <row r="8" s="1" customFormat="1" customHeight="1" spans="1:9">
      <c r="A8" s="7">
        <v>4</v>
      </c>
      <c r="B8" s="10" t="s">
        <v>19</v>
      </c>
      <c r="C8" s="10" t="s">
        <v>20</v>
      </c>
      <c r="D8" s="11">
        <v>9</v>
      </c>
      <c r="E8" s="15">
        <v>35376</v>
      </c>
      <c r="F8" s="15">
        <v>300</v>
      </c>
      <c r="G8" s="15">
        <v>0</v>
      </c>
      <c r="H8" s="15">
        <v>35676</v>
      </c>
      <c r="I8" s="27"/>
    </row>
    <row r="9" s="1" customFormat="1" customHeight="1" spans="1:9">
      <c r="A9" s="7">
        <v>5</v>
      </c>
      <c r="B9" s="10" t="s">
        <v>21</v>
      </c>
      <c r="C9" s="13" t="s">
        <v>22</v>
      </c>
      <c r="D9" s="11">
        <v>9</v>
      </c>
      <c r="E9" s="15">
        <f>1608*17</f>
        <v>27336</v>
      </c>
      <c r="F9" s="15">
        <v>0</v>
      </c>
      <c r="G9" s="15">
        <v>0</v>
      </c>
      <c r="H9" s="15">
        <f>E9+F9+G9</f>
        <v>27336</v>
      </c>
      <c r="I9" s="27"/>
    </row>
    <row r="10" s="1" customFormat="1" customHeight="1" spans="1:9">
      <c r="A10" s="7">
        <v>6</v>
      </c>
      <c r="B10" s="10" t="s">
        <v>23</v>
      </c>
      <c r="C10" s="13">
        <v>45444</v>
      </c>
      <c r="D10" s="11">
        <v>7</v>
      </c>
      <c r="E10" s="15">
        <f>1608*7</f>
        <v>11256</v>
      </c>
      <c r="F10" s="15">
        <v>400</v>
      </c>
      <c r="G10" s="15">
        <v>0</v>
      </c>
      <c r="H10" s="15">
        <f>E10+F10+G10</f>
        <v>11656</v>
      </c>
      <c r="I10" s="27"/>
    </row>
    <row r="11" s="1" customFormat="1" customHeight="1" spans="1:9">
      <c r="A11" s="7">
        <v>7</v>
      </c>
      <c r="B11" s="10" t="s">
        <v>24</v>
      </c>
      <c r="C11" s="10" t="s">
        <v>20</v>
      </c>
      <c r="D11" s="11">
        <v>2</v>
      </c>
      <c r="E11" s="15">
        <f>1608*6</f>
        <v>9648</v>
      </c>
      <c r="F11" s="15">
        <v>0</v>
      </c>
      <c r="G11" s="15">
        <v>0</v>
      </c>
      <c r="H11" s="15">
        <f>E11+F11+G11</f>
        <v>9648</v>
      </c>
      <c r="I11" s="27"/>
    </row>
    <row r="12" s="1" customFormat="1" customHeight="1" spans="1:9">
      <c r="A12" s="7">
        <v>8</v>
      </c>
      <c r="B12" s="10" t="s">
        <v>25</v>
      </c>
      <c r="C12" s="13">
        <v>45474</v>
      </c>
      <c r="D12" s="11">
        <v>4</v>
      </c>
      <c r="E12" s="15">
        <f>1608*4</f>
        <v>6432</v>
      </c>
      <c r="F12" s="15">
        <v>200</v>
      </c>
      <c r="G12" s="15">
        <v>0</v>
      </c>
      <c r="H12" s="15">
        <f>E12+F12+G12</f>
        <v>6632</v>
      </c>
      <c r="I12" s="27"/>
    </row>
    <row r="13" s="1" customFormat="1" customHeight="1" spans="1:9">
      <c r="A13" s="7">
        <v>9</v>
      </c>
      <c r="B13" s="10" t="s">
        <v>26</v>
      </c>
      <c r="C13" s="13">
        <v>45444</v>
      </c>
      <c r="D13" s="11">
        <v>5</v>
      </c>
      <c r="E13" s="15">
        <f>1608*5</f>
        <v>8040</v>
      </c>
      <c r="F13" s="15">
        <v>300</v>
      </c>
      <c r="G13" s="15">
        <v>0</v>
      </c>
      <c r="H13" s="15">
        <f>E13+F13+G13</f>
        <v>8340</v>
      </c>
      <c r="I13" s="27"/>
    </row>
    <row r="14" s="1" customFormat="1" customHeight="1" spans="1:9">
      <c r="A14" s="7">
        <v>10</v>
      </c>
      <c r="B14" s="10" t="s">
        <v>27</v>
      </c>
      <c r="C14" s="10" t="s">
        <v>13</v>
      </c>
      <c r="D14" s="11">
        <v>10</v>
      </c>
      <c r="E14" s="15">
        <f>1608*20</f>
        <v>32160</v>
      </c>
      <c r="F14" s="15">
        <v>0</v>
      </c>
      <c r="G14" s="15">
        <v>0</v>
      </c>
      <c r="H14" s="15">
        <f t="shared" ref="H14:H26" si="0">E14+F14+G14</f>
        <v>32160</v>
      </c>
      <c r="I14" s="27"/>
    </row>
    <row r="15" s="1" customFormat="1" customHeight="1" spans="1:9">
      <c r="A15" s="7">
        <v>11</v>
      </c>
      <c r="B15" s="10" t="s">
        <v>28</v>
      </c>
      <c r="C15" s="10" t="s">
        <v>29</v>
      </c>
      <c r="D15" s="11">
        <v>15</v>
      </c>
      <c r="E15" s="15">
        <f>1608*38</f>
        <v>61104</v>
      </c>
      <c r="F15" s="15">
        <v>0</v>
      </c>
      <c r="G15" s="15">
        <v>0</v>
      </c>
      <c r="H15" s="15">
        <f t="shared" si="0"/>
        <v>61104</v>
      </c>
      <c r="I15" s="27"/>
    </row>
    <row r="16" s="1" customFormat="1" customHeight="1" spans="1:9">
      <c r="A16" s="7">
        <v>12</v>
      </c>
      <c r="B16" s="10" t="s">
        <v>30</v>
      </c>
      <c r="C16" s="10" t="s">
        <v>29</v>
      </c>
      <c r="D16" s="11">
        <v>8</v>
      </c>
      <c r="E16" s="15">
        <f>1608*18</f>
        <v>28944</v>
      </c>
      <c r="F16" s="15">
        <v>0</v>
      </c>
      <c r="G16" s="15">
        <v>0</v>
      </c>
      <c r="H16" s="15">
        <f t="shared" si="0"/>
        <v>28944</v>
      </c>
      <c r="I16" s="28"/>
    </row>
    <row r="17" s="1" customFormat="1" customHeight="1" spans="1:9">
      <c r="A17" s="7">
        <v>13</v>
      </c>
      <c r="B17" s="10" t="s">
        <v>31</v>
      </c>
      <c r="C17" s="14" t="s">
        <v>32</v>
      </c>
      <c r="D17" s="11">
        <v>10</v>
      </c>
      <c r="E17" s="15">
        <f>1608*28</f>
        <v>45024</v>
      </c>
      <c r="F17" s="15">
        <v>300</v>
      </c>
      <c r="G17" s="15">
        <v>0</v>
      </c>
      <c r="H17" s="15">
        <f t="shared" si="0"/>
        <v>45324</v>
      </c>
      <c r="I17" s="27"/>
    </row>
    <row r="18" s="1" customFormat="1" customHeight="1" spans="1:9">
      <c r="A18" s="7">
        <v>14</v>
      </c>
      <c r="B18" s="10" t="s">
        <v>33</v>
      </c>
      <c r="C18" s="10" t="s">
        <v>13</v>
      </c>
      <c r="D18" s="11">
        <v>9</v>
      </c>
      <c r="E18" s="15">
        <f>1608*11</f>
        <v>17688</v>
      </c>
      <c r="F18" s="15">
        <v>200</v>
      </c>
      <c r="G18" s="15">
        <v>0</v>
      </c>
      <c r="H18" s="15">
        <f t="shared" si="0"/>
        <v>17888</v>
      </c>
      <c r="I18" s="27"/>
    </row>
    <row r="19" s="1" customFormat="1" customHeight="1" spans="1:9">
      <c r="A19" s="7">
        <v>15</v>
      </c>
      <c r="B19" s="10" t="s">
        <v>34</v>
      </c>
      <c r="C19" s="13">
        <v>45444</v>
      </c>
      <c r="D19" s="15">
        <v>3</v>
      </c>
      <c r="E19" s="15">
        <f>1608*3</f>
        <v>4824</v>
      </c>
      <c r="F19" s="15">
        <v>0</v>
      </c>
      <c r="G19" s="15">
        <v>0</v>
      </c>
      <c r="H19" s="15">
        <f t="shared" si="0"/>
        <v>4824</v>
      </c>
      <c r="I19" s="27"/>
    </row>
    <row r="20" s="1" customFormat="1" customHeight="1" spans="1:9">
      <c r="A20" s="7">
        <v>16</v>
      </c>
      <c r="B20" s="10" t="s">
        <v>35</v>
      </c>
      <c r="C20" s="10" t="s">
        <v>36</v>
      </c>
      <c r="D20" s="15">
        <v>2</v>
      </c>
      <c r="E20" s="15">
        <f>1608*2</f>
        <v>3216</v>
      </c>
      <c r="F20" s="15">
        <v>100</v>
      </c>
      <c r="G20" s="15">
        <v>0</v>
      </c>
      <c r="H20" s="15">
        <f t="shared" si="0"/>
        <v>3316</v>
      </c>
      <c r="I20" s="27"/>
    </row>
    <row r="21" s="1" customFormat="1" customHeight="1" spans="1:9">
      <c r="A21" s="7">
        <v>17</v>
      </c>
      <c r="B21" s="10" t="s">
        <v>37</v>
      </c>
      <c r="C21" s="10" t="s">
        <v>20</v>
      </c>
      <c r="D21" s="11">
        <v>20</v>
      </c>
      <c r="E21" s="15">
        <f>1608*53</f>
        <v>85224</v>
      </c>
      <c r="F21" s="15">
        <v>700</v>
      </c>
      <c r="G21" s="15">
        <v>0</v>
      </c>
      <c r="H21" s="15">
        <f t="shared" si="0"/>
        <v>85924</v>
      </c>
      <c r="I21" s="28"/>
    </row>
    <row r="22" s="1" customFormat="1" customHeight="1" spans="1:9">
      <c r="A22" s="7">
        <v>18</v>
      </c>
      <c r="B22" s="16" t="s">
        <v>23</v>
      </c>
      <c r="C22" s="7" t="s">
        <v>38</v>
      </c>
      <c r="D22" s="15">
        <v>7</v>
      </c>
      <c r="E22" s="15">
        <f>1608*13</f>
        <v>20904</v>
      </c>
      <c r="F22" s="15">
        <v>200</v>
      </c>
      <c r="G22" s="15">
        <v>0</v>
      </c>
      <c r="H22" s="15">
        <f t="shared" si="0"/>
        <v>21104</v>
      </c>
      <c r="I22" s="27"/>
    </row>
    <row r="23" s="1" customFormat="1" customHeight="1" spans="1:9">
      <c r="A23" s="7">
        <v>19</v>
      </c>
      <c r="B23" s="10" t="s">
        <v>39</v>
      </c>
      <c r="C23" s="10" t="s">
        <v>38</v>
      </c>
      <c r="D23" s="11">
        <v>3</v>
      </c>
      <c r="E23" s="15">
        <f>1608*6</f>
        <v>9648</v>
      </c>
      <c r="F23" s="15">
        <v>300</v>
      </c>
      <c r="G23" s="15">
        <v>0</v>
      </c>
      <c r="H23" s="15">
        <f t="shared" si="0"/>
        <v>9948</v>
      </c>
      <c r="I23" s="27"/>
    </row>
    <row r="24" s="1" customFormat="1" customHeight="1" spans="1:9">
      <c r="A24" s="7">
        <v>20</v>
      </c>
      <c r="B24" s="10" t="s">
        <v>26</v>
      </c>
      <c r="C24" s="10" t="s">
        <v>36</v>
      </c>
      <c r="D24" s="11">
        <v>7</v>
      </c>
      <c r="E24" s="15">
        <f>1608*7</f>
        <v>11256</v>
      </c>
      <c r="F24" s="15">
        <v>300</v>
      </c>
      <c r="G24" s="15">
        <v>0</v>
      </c>
      <c r="H24" s="15">
        <f t="shared" si="0"/>
        <v>11556</v>
      </c>
      <c r="I24" s="27"/>
    </row>
    <row r="25" s="1" customFormat="1" customHeight="1" spans="1:9">
      <c r="A25" s="7">
        <v>21</v>
      </c>
      <c r="B25" s="12" t="s">
        <v>40</v>
      </c>
      <c r="C25" s="13">
        <v>45505</v>
      </c>
      <c r="D25" s="11">
        <v>7</v>
      </c>
      <c r="E25" s="15">
        <f>1608*7</f>
        <v>11256</v>
      </c>
      <c r="F25" s="15">
        <v>0</v>
      </c>
      <c r="G25" s="15">
        <v>0</v>
      </c>
      <c r="H25" s="15">
        <f t="shared" si="0"/>
        <v>11256</v>
      </c>
      <c r="I25" s="27"/>
    </row>
    <row r="26" s="1" customFormat="1" customHeight="1" spans="1:9">
      <c r="A26" s="14" t="s">
        <v>41</v>
      </c>
      <c r="B26" s="14"/>
      <c r="C26" s="14"/>
      <c r="D26" s="15">
        <f ca="1">SUM(D5:D5:D5:D5:D5:D5:D5:D5:D5:D25)</f>
        <v>142</v>
      </c>
      <c r="E26" s="15">
        <f ca="1">SUM(E5:E5:E5:E5:E5:E5:E5:E5:E5:E25)</f>
        <v>442912</v>
      </c>
      <c r="F26" s="15">
        <f>SUM(F5:F25)</f>
        <v>3400</v>
      </c>
      <c r="G26" s="15">
        <f ca="1">SUM(G5:G5:G5:G25)</f>
        <v>0</v>
      </c>
      <c r="H26" s="15">
        <f ca="1">SUM(H5:H5:H5:H5:H5:H5:H5:H5:H5:H5:H5:H25)</f>
        <v>446312</v>
      </c>
      <c r="I26" s="27"/>
    </row>
  </sheetData>
  <autoFilter ref="A1:I26">
    <extLst/>
  </autoFilter>
  <mergeCells count="9">
    <mergeCell ref="A1:I1"/>
    <mergeCell ref="A2:C2"/>
    <mergeCell ref="C3:D3"/>
    <mergeCell ref="E3:G3"/>
    <mergeCell ref="A26:C26"/>
    <mergeCell ref="A3:A4"/>
    <mergeCell ref="B3:B4"/>
    <mergeCell ref="H3:H4"/>
    <mergeCell ref="I3:I4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leovo1</dc:creator>
  <cp:lastModifiedBy>lenovo</cp:lastModifiedBy>
  <dcterms:created xsi:type="dcterms:W3CDTF">2023-09-26T11:11:00Z</dcterms:created>
  <dcterms:modified xsi:type="dcterms:W3CDTF">2024-10-10T16:50:34Z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75BCA013C7C6400C81116683A691361F_11</vt:lpwstr>
  </property>
  <property fmtid="{D5CDD505-2E9C-101B-9397-08002B2CF9AE}" pid="3" name="KSOProductBuildVer">
    <vt:lpwstr>2052-11.8.2.10953</vt:lpwstr>
  </property>
  <property fmtid="{D5CDD505-2E9C-101B-9397-08002B2CF9AE}" pid="4" name="KSOReadingLayout">
    <vt:bool>true</vt:bool>
  </property>
</Properties>
</file>